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dj\Dropbox\Manuscript bi-enzymatic cascade\Figures\"/>
    </mc:Choice>
  </mc:AlternateContent>
  <xr:revisionPtr revIDLastSave="0" documentId="13_ncr:1_{1D5EF4CB-C0E4-4166-B11A-DDD9699A03A3}" xr6:coauthVersionLast="47" xr6:coauthVersionMax="47" xr10:uidLastSave="{00000000-0000-0000-0000-000000000000}"/>
  <bookViews>
    <workbookView xWindow="4356" yWindow="12096" windowWidth="19944" windowHeight="9264" xr2:uid="{28842B08-E91C-4CFA-8A00-38E675ADA388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J35" i="1"/>
  <c r="I34" i="1"/>
  <c r="J34" i="1"/>
  <c r="L21" i="1"/>
  <c r="I22" i="1"/>
  <c r="J22" i="1"/>
  <c r="I21" i="1"/>
  <c r="J21" i="1"/>
  <c r="I10" i="1"/>
  <c r="J10" i="1"/>
  <c r="I9" i="1"/>
  <c r="J9" i="1"/>
  <c r="I12" i="1" l="1"/>
  <c r="I11" i="1"/>
  <c r="J8" i="1"/>
  <c r="I8" i="1"/>
  <c r="J7" i="1"/>
  <c r="I7" i="1"/>
  <c r="J6" i="1"/>
  <c r="I6" i="1"/>
  <c r="J5" i="1"/>
  <c r="M5" i="1" s="1"/>
  <c r="I5" i="1"/>
  <c r="J37" i="1"/>
  <c r="I37" i="1"/>
  <c r="J36" i="1"/>
  <c r="I36" i="1"/>
  <c r="J33" i="1"/>
  <c r="I33" i="1"/>
  <c r="J32" i="1"/>
  <c r="I32" i="1"/>
  <c r="J31" i="1"/>
  <c r="M30" i="1" s="1"/>
  <c r="I31" i="1"/>
  <c r="J30" i="1"/>
  <c r="I30" i="1"/>
  <c r="I18" i="1"/>
  <c r="J18" i="1"/>
  <c r="J19" i="1"/>
  <c r="J20" i="1"/>
  <c r="J23" i="1"/>
  <c r="J24" i="1"/>
  <c r="I19" i="1"/>
  <c r="I20" i="1"/>
  <c r="I23" i="1"/>
  <c r="I24" i="1"/>
  <c r="J17" i="1"/>
  <c r="M17" i="1" s="1"/>
  <c r="I17" i="1"/>
  <c r="M32" i="1" l="1"/>
  <c r="L32" i="1"/>
  <c r="M19" i="1"/>
  <c r="K19" i="1"/>
  <c r="K30" i="1"/>
  <c r="L7" i="1"/>
  <c r="L19" i="1"/>
  <c r="M7" i="1"/>
  <c r="L30" i="1"/>
  <c r="L17" i="1"/>
  <c r="L5" i="1"/>
  <c r="K32" i="1"/>
  <c r="K5" i="1"/>
  <c r="K7" i="1"/>
  <c r="K17" i="1"/>
</calcChain>
</file>

<file path=xl/sharedStrings.xml><?xml version="1.0" encoding="utf-8"?>
<sst xmlns="http://schemas.openxmlformats.org/spreadsheetml/2006/main" count="83" uniqueCount="18">
  <si>
    <t>e.e.</t>
  </si>
  <si>
    <t>Enzyme</t>
  </si>
  <si>
    <t>Substrate</t>
  </si>
  <si>
    <t>RT sub</t>
  </si>
  <si>
    <t>RT prod</t>
  </si>
  <si>
    <t>RT prod2</t>
  </si>
  <si>
    <t>Conversion</t>
  </si>
  <si>
    <t>TsOYE</t>
  </si>
  <si>
    <t>GkOYE</t>
  </si>
  <si>
    <t>GluER</t>
  </si>
  <si>
    <t>1b</t>
  </si>
  <si>
    <t>1k</t>
  </si>
  <si>
    <t>1L</t>
  </si>
  <si>
    <t>-</t>
  </si>
  <si>
    <t>Average</t>
  </si>
  <si>
    <t>stdev</t>
  </si>
  <si>
    <t>*</t>
  </si>
  <si>
    <t>*inaccurate concentration, probably around 0.1 uM instead of 1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</si>
</sst>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Font="1"/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BBD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TsOYE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(Blad1!$L$5,Blad1!$L$17,Blad1!$L$30)</c:f>
                <c:numCache>
                  <c:formatCode>General</c:formatCode>
                  <c:ptCount val="3"/>
                  <c:pt idx="0">
                    <c:v>0.57650973436111386</c:v>
                  </c:pt>
                  <c:pt idx="1">
                    <c:v>0.14432495435273296</c:v>
                  </c:pt>
                  <c:pt idx="2">
                    <c:v>0.76289069794916031</c:v>
                  </c:pt>
                </c:numCache>
              </c:numRef>
            </c:plus>
            <c:minus>
              <c:numRef>
                <c:f>(Blad1!$L$5,Blad1!$L$17,Blad1!$L$30)</c:f>
                <c:numCache>
                  <c:formatCode>General</c:formatCode>
                  <c:ptCount val="3"/>
                  <c:pt idx="0">
                    <c:v>0.57650973436111386</c:v>
                  </c:pt>
                  <c:pt idx="1">
                    <c:v>0.14432495435273296</c:v>
                  </c:pt>
                  <c:pt idx="2">
                    <c:v>0.76289069794916031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(Blad1!$E$5,Blad1!$E$17,Blad1!$E$30)</c:f>
              <c:strCache>
                <c:ptCount val="3"/>
                <c:pt idx="0">
                  <c:v>1b</c:v>
                </c:pt>
                <c:pt idx="1">
                  <c:v>1k</c:v>
                </c:pt>
                <c:pt idx="2">
                  <c:v>1L</c:v>
                </c:pt>
              </c:strCache>
            </c:strRef>
          </c:cat>
          <c:val>
            <c:numRef>
              <c:f>(Blad1!$K$5,Blad1!$K$17,Blad1!$K$30)</c:f>
              <c:numCache>
                <c:formatCode>0</c:formatCode>
                <c:ptCount val="3"/>
                <c:pt idx="0" formatCode="0.0">
                  <c:v>12.648700220180839</c:v>
                </c:pt>
                <c:pt idx="1">
                  <c:v>87.54315354581928</c:v>
                </c:pt>
                <c:pt idx="2">
                  <c:v>74.57401149746623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D9-4AD3-9E4C-E2B0DF43E58E}"/>
            </c:ext>
          </c:extLst>
        </c:ser>
        <c:ser>
          <c:idx val="1"/>
          <c:order val="1"/>
          <c:tx>
            <c:v>GkOYE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(Blad1!$L$7,Blad1!$L$19,Blad1!$L$32)</c:f>
                <c:numCache>
                  <c:formatCode>General</c:formatCode>
                  <c:ptCount val="3"/>
                  <c:pt idx="0">
                    <c:v>1.3897677628036842E-2</c:v>
                  </c:pt>
                  <c:pt idx="1">
                    <c:v>0.47852767258109097</c:v>
                  </c:pt>
                  <c:pt idx="2">
                    <c:v>9.5512662540379267E-2</c:v>
                  </c:pt>
                </c:numCache>
              </c:numRef>
            </c:plus>
            <c:minus>
              <c:numRef>
                <c:f>(Blad1!$L$7,Blad1!$L$19,Blad1!$L$32)</c:f>
                <c:numCache>
                  <c:formatCode>General</c:formatCode>
                  <c:ptCount val="3"/>
                  <c:pt idx="0">
                    <c:v>1.3897677628036842E-2</c:v>
                  </c:pt>
                  <c:pt idx="1">
                    <c:v>0.47852767258109097</c:v>
                  </c:pt>
                  <c:pt idx="2">
                    <c:v>9.5512662540379267E-2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(Blad1!$K$7,Blad1!$K$19,Blad1!$K$32)</c:f>
              <c:numCache>
                <c:formatCode>0</c:formatCode>
                <c:ptCount val="3"/>
                <c:pt idx="0" formatCode="0.0">
                  <c:v>5.8004711355161618</c:v>
                </c:pt>
                <c:pt idx="1">
                  <c:v>52.857676301729725</c:v>
                </c:pt>
                <c:pt idx="2">
                  <c:v>54.590353699972688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D9-4AD3-9E4C-E2B0DF43E58E}"/>
            </c:ext>
          </c:extLst>
        </c:ser>
        <c:ser>
          <c:idx val="2"/>
          <c:order val="2"/>
          <c:tx>
            <c:v>GluER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(Blad1!$L$9,Blad1!$L$21,Blad1!$L$34)</c:f>
                <c:numCache>
                  <c:formatCode>General</c:formatCode>
                  <c:ptCount val="3"/>
                  <c:pt idx="0">
                    <c:v>7.0000000000000007E-2</c:v>
                  </c:pt>
                  <c:pt idx="1">
                    <c:v>0.15463002454749741</c:v>
                  </c:pt>
                  <c:pt idx="2">
                    <c:v>0</c:v>
                  </c:pt>
                </c:numCache>
              </c:numRef>
            </c:plus>
            <c:minus>
              <c:numRef>
                <c:f>(Blad1!$L$9,Blad1!$L$21,Blad1!$L$34)</c:f>
                <c:numCache>
                  <c:formatCode>General</c:formatCode>
                  <c:ptCount val="3"/>
                  <c:pt idx="0">
                    <c:v>7.0000000000000007E-2</c:v>
                  </c:pt>
                  <c:pt idx="1">
                    <c:v>0.15463002454749741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(Blad1!$K$9,Blad1!$K$21,Blad1!$K$34)</c:f>
              <c:numCache>
                <c:formatCode>0</c:formatCode>
                <c:ptCount val="3"/>
                <c:pt idx="0" formatCode="0.0">
                  <c:v>2</c:v>
                </c:pt>
                <c:pt idx="1">
                  <c:v>97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D9-4AD3-9E4C-E2B0DF43E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9885679"/>
        <c:axId val="1365476975"/>
      </c:barChart>
      <c:catAx>
        <c:axId val="1369885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65476975"/>
        <c:crosses val="autoZero"/>
        <c:auto val="1"/>
        <c:lblAlgn val="ctr"/>
        <c:lblOffset val="100"/>
        <c:noMultiLvlLbl val="0"/>
      </c:catAx>
      <c:valAx>
        <c:axId val="1365476975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69885679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tr"/>
      <c:layout>
        <c:manualLayout>
          <c:xMode val="edge"/>
          <c:yMode val="edge"/>
          <c:x val="0.87214738187052132"/>
          <c:y val="6.9808020248943101E-2"/>
          <c:w val="0.10139808037191832"/>
          <c:h val="0.1717574119627420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Conversion (%)</c:v>
          </c:tx>
          <c:spPr>
            <a:solidFill>
              <a:srgbClr val="6BBDC1"/>
            </a:solidFill>
            <a:ln>
              <a:noFill/>
            </a:ln>
            <a:effectLst/>
          </c:spPr>
          <c:invertIfNegative val="0"/>
          <c:cat>
            <c:strRef>
              <c:f>(Blad1!$D$5,Blad1!$D$8,Blad1!$D$11)</c:f>
              <c:strCache>
                <c:ptCount val="3"/>
                <c:pt idx="0">
                  <c:v>TsOYE</c:v>
                </c:pt>
                <c:pt idx="1">
                  <c:v>GkOYE</c:v>
                </c:pt>
                <c:pt idx="2">
                  <c:v>GluER</c:v>
                </c:pt>
              </c:strCache>
            </c:strRef>
          </c:cat>
          <c:val>
            <c:numRef>
              <c:f>(Blad1!$K$5,Blad1!$K$7,Blad1!$K$9)</c:f>
              <c:numCache>
                <c:formatCode>0.0</c:formatCode>
                <c:ptCount val="3"/>
                <c:pt idx="0">
                  <c:v>12.648700220180839</c:v>
                </c:pt>
                <c:pt idx="1">
                  <c:v>5.8004711355161618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10-4DF6-BDFC-8AD132FB9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9972943"/>
        <c:axId val="1365480303"/>
      </c:barChart>
      <c:scatterChart>
        <c:scatterStyle val="lineMarker"/>
        <c:varyColors val="0"/>
        <c:ser>
          <c:idx val="1"/>
          <c:order val="1"/>
          <c:tx>
            <c:v>e.e. (%)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(Blad1!$M$5,Blad1!$M$7,Blad1!$M$9)</c:f>
              <c:numCache>
                <c:formatCode>0.0</c:formatCode>
                <c:ptCount val="3"/>
                <c:pt idx="0">
                  <c:v>92.367623875275001</c:v>
                </c:pt>
                <c:pt idx="1">
                  <c:v>87.074147408183507</c:v>
                </c:pt>
                <c:pt idx="2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10-4DF6-BDFC-8AD132FB9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297215"/>
        <c:axId val="1372297631"/>
      </c:scatterChart>
      <c:catAx>
        <c:axId val="152997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65480303"/>
        <c:crosses val="autoZero"/>
        <c:auto val="1"/>
        <c:lblAlgn val="ctr"/>
        <c:lblOffset val="100"/>
        <c:noMultiLvlLbl val="0"/>
      </c:catAx>
      <c:valAx>
        <c:axId val="1365480303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29972943"/>
        <c:crosses val="autoZero"/>
        <c:crossBetween val="between"/>
      </c:valAx>
      <c:valAx>
        <c:axId val="1372297631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i="1"/>
                  <a:t>ee</a:t>
                </a:r>
                <a:r>
                  <a:rPr lang="en-US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72297215"/>
        <c:crosses val="max"/>
        <c:crossBetween val="midCat"/>
      </c:valAx>
      <c:valAx>
        <c:axId val="1372297215"/>
        <c:scaling>
          <c:orientation val="minMax"/>
        </c:scaling>
        <c:delete val="1"/>
        <c:axPos val="b"/>
        <c:majorTickMark val="out"/>
        <c:minorTickMark val="none"/>
        <c:tickLblPos val="nextTo"/>
        <c:crossAx val="1372297631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Conversion (%)</c:v>
          </c:tx>
          <c:spPr>
            <a:solidFill>
              <a:srgbClr val="6BBDC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(Blad1!$L$17,Blad1!$L$19,Blad1!$L$21)</c:f>
                <c:numCache>
                  <c:formatCode>General</c:formatCode>
                  <c:ptCount val="3"/>
                  <c:pt idx="0">
                    <c:v>0.14432495435273296</c:v>
                  </c:pt>
                  <c:pt idx="1">
                    <c:v>0.47852767258109097</c:v>
                  </c:pt>
                  <c:pt idx="2">
                    <c:v>0.15463002454749741</c:v>
                  </c:pt>
                </c:numCache>
              </c:numRef>
            </c:plus>
            <c:minus>
              <c:numRef>
                <c:f>(Blad1!$L$17,Blad1!$L$19,Blad1!$L$21)</c:f>
                <c:numCache>
                  <c:formatCode>General</c:formatCode>
                  <c:ptCount val="3"/>
                  <c:pt idx="0">
                    <c:v>0.14432495435273296</c:v>
                  </c:pt>
                  <c:pt idx="1">
                    <c:v>0.47852767258109097</c:v>
                  </c:pt>
                  <c:pt idx="2">
                    <c:v>0.15463002454749741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(Blad1!$D$17,Blad1!$D$19,Blad1!$D$23)</c:f>
              <c:strCache>
                <c:ptCount val="3"/>
                <c:pt idx="0">
                  <c:v>TsOYE</c:v>
                </c:pt>
                <c:pt idx="1">
                  <c:v>GkOYE</c:v>
                </c:pt>
                <c:pt idx="2">
                  <c:v>GluER</c:v>
                </c:pt>
              </c:strCache>
            </c:strRef>
          </c:cat>
          <c:val>
            <c:numRef>
              <c:f>(Blad1!$K$17,Blad1!$K$19,Blad1!$K$21)</c:f>
              <c:numCache>
                <c:formatCode>0</c:formatCode>
                <c:ptCount val="3"/>
                <c:pt idx="0">
                  <c:v>87.54315354581928</c:v>
                </c:pt>
                <c:pt idx="1">
                  <c:v>52.857676301729725</c:v>
                </c:pt>
                <c:pt idx="2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47-4A4B-8A0A-BE0794074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2209263"/>
        <c:axId val="1365490287"/>
      </c:barChart>
      <c:scatterChart>
        <c:scatterStyle val="lineMarker"/>
        <c:varyColors val="0"/>
        <c:ser>
          <c:idx val="1"/>
          <c:order val="1"/>
          <c:tx>
            <c:v>e.e. (%)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(Blad1!$M$17,Blad1!$M$19,Blad1!$M$21)</c:f>
              <c:numCache>
                <c:formatCode>0</c:formatCode>
                <c:ptCount val="3"/>
                <c:pt idx="0">
                  <c:v>18.961091620074143</c:v>
                </c:pt>
                <c:pt idx="1">
                  <c:v>42.506398412562881</c:v>
                </c:pt>
                <c:pt idx="2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47-4A4B-8A0A-BE0794074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929375"/>
        <c:axId val="1527930623"/>
      </c:scatterChart>
      <c:catAx>
        <c:axId val="1532209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65490287"/>
        <c:crosses val="autoZero"/>
        <c:auto val="1"/>
        <c:lblAlgn val="ctr"/>
        <c:lblOffset val="100"/>
        <c:noMultiLvlLbl val="0"/>
      </c:catAx>
      <c:valAx>
        <c:axId val="136549028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BBDC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6BBDC1"/>
                    </a:solidFill>
                  </a:rPr>
                  <a:t>Conversion (%)</a:t>
                </a:r>
              </a:p>
            </c:rich>
          </c:tx>
          <c:layout>
            <c:manualLayout>
              <c:xMode val="edge"/>
              <c:yMode val="edge"/>
              <c:x val="4.8648650531008551E-2"/>
              <c:y val="0.15599852811834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rgbClr val="6BBDC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BBDC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32209263"/>
        <c:crosses val="autoZero"/>
        <c:crossBetween val="between"/>
      </c:valAx>
      <c:valAx>
        <c:axId val="1527930623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1" u="none" strike="noStrike" baseline="0">
                    <a:solidFill>
                      <a:schemeClr val="accent2"/>
                    </a:solidFill>
                    <a:effectLst/>
                  </a:rPr>
                  <a:t>ee</a:t>
                </a:r>
                <a:r>
                  <a:rPr lang="en-US">
                    <a:solidFill>
                      <a:schemeClr val="accent2"/>
                    </a:solidFill>
                  </a:rPr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accent2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27929375"/>
        <c:crosses val="max"/>
        <c:crossBetween val="midCat"/>
      </c:valAx>
      <c:valAx>
        <c:axId val="1527929375"/>
        <c:scaling>
          <c:orientation val="minMax"/>
        </c:scaling>
        <c:delete val="1"/>
        <c:axPos val="b"/>
        <c:majorTickMark val="out"/>
        <c:minorTickMark val="none"/>
        <c:tickLblPos val="nextTo"/>
        <c:crossAx val="1527930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Conversion (%)</c:v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(Blad1!$L$30,Blad1!$L$32,Blad1!$L$34)</c:f>
                <c:numCache>
                  <c:formatCode>General</c:formatCode>
                  <c:ptCount val="3"/>
                  <c:pt idx="0">
                    <c:v>0.76289069794916031</c:v>
                  </c:pt>
                  <c:pt idx="1">
                    <c:v>9.5512662540379267E-2</c:v>
                  </c:pt>
                  <c:pt idx="2">
                    <c:v>0</c:v>
                  </c:pt>
                </c:numCache>
              </c:numRef>
            </c:plus>
            <c:minus>
              <c:numRef>
                <c:f>(Blad1!$L$30,Blad1!$L$32,Blad1!$L$34)</c:f>
                <c:numCache>
                  <c:formatCode>General</c:formatCode>
                  <c:ptCount val="3"/>
                  <c:pt idx="0">
                    <c:v>0.76289069794916031</c:v>
                  </c:pt>
                  <c:pt idx="1">
                    <c:v>9.5512662540379267E-2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(Blad1!$D$30,Blad1!$D$32,Blad1!$D$36)</c:f>
              <c:strCache>
                <c:ptCount val="3"/>
                <c:pt idx="0">
                  <c:v>TsOYE</c:v>
                </c:pt>
                <c:pt idx="1">
                  <c:v>GkOYE</c:v>
                </c:pt>
                <c:pt idx="2">
                  <c:v>GluER</c:v>
                </c:pt>
              </c:strCache>
            </c:strRef>
          </c:cat>
          <c:val>
            <c:numRef>
              <c:f>(Blad1!$K$30,Blad1!$K$32,Blad1!$K$34)</c:f>
              <c:numCache>
                <c:formatCode>0</c:formatCode>
                <c:ptCount val="3"/>
                <c:pt idx="0">
                  <c:v>74.57401149746623</c:v>
                </c:pt>
                <c:pt idx="1">
                  <c:v>54.590353699972688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E-4C38-B03D-5A5A8BE7A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7158559"/>
        <c:axId val="814763407"/>
      </c:barChart>
      <c:scatterChart>
        <c:scatterStyle val="lineMarker"/>
        <c:varyColors val="0"/>
        <c:ser>
          <c:idx val="1"/>
          <c:order val="1"/>
          <c:tx>
            <c:v>e.e. (%)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(Blad1!$M$30,Blad1!$M$32,Blad1!$M$34)</c:f>
              <c:numCache>
                <c:formatCode>0</c:formatCode>
                <c:ptCount val="3"/>
                <c:pt idx="0">
                  <c:v>8.4956597829950127</c:v>
                </c:pt>
                <c:pt idx="1">
                  <c:v>21.998798469690616</c:v>
                </c:pt>
                <c:pt idx="2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CE-4C38-B03D-5A5A8BE7A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7708927"/>
        <c:axId val="1537710591"/>
      </c:scatterChart>
      <c:catAx>
        <c:axId val="1537158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4763407"/>
        <c:crosses val="autoZero"/>
        <c:auto val="1"/>
        <c:lblAlgn val="ctr"/>
        <c:lblOffset val="100"/>
        <c:noMultiLvlLbl val="0"/>
      </c:catAx>
      <c:valAx>
        <c:axId val="81476340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accent5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accent5">
                        <a:lumMod val="60000"/>
                        <a:lumOff val="40000"/>
                      </a:schemeClr>
                    </a:solidFill>
                  </a:rPr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accent5">
                      <a:lumMod val="60000"/>
                      <a:lumOff val="4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accent5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37158559"/>
        <c:crosses val="autoZero"/>
        <c:crossBetween val="between"/>
      </c:valAx>
      <c:valAx>
        <c:axId val="1537710591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1" u="none" strike="noStrike" baseline="0">
                    <a:solidFill>
                      <a:schemeClr val="accent2"/>
                    </a:solidFill>
                    <a:effectLst/>
                  </a:rPr>
                  <a:t>ee</a:t>
                </a:r>
                <a:r>
                  <a:rPr lang="en-US">
                    <a:solidFill>
                      <a:schemeClr val="accent2"/>
                    </a:solidFill>
                  </a:rPr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accent2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37708927"/>
        <c:crosses val="max"/>
        <c:crossBetween val="midCat"/>
      </c:valAx>
      <c:valAx>
        <c:axId val="1537708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537710591"/>
        <c:crosses val="autoZero"/>
        <c:crossBetween val="midCat"/>
      </c:valAx>
      <c:spPr>
        <a:noFill/>
        <a:ln w="9525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533400</xdr:colOff>
      <xdr:row>0</xdr:row>
      <xdr:rowOff>0</xdr:rowOff>
    </xdr:from>
    <xdr:to>
      <xdr:col>37</xdr:col>
      <xdr:colOff>323850</xdr:colOff>
      <xdr:row>23</xdr:row>
      <xdr:rowOff>166688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FFB91099-F31D-40B3-9BDD-D17E043FA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340254</xdr:colOff>
      <xdr:row>7</xdr:row>
      <xdr:rowOff>35278</xdr:rowOff>
    </xdr:from>
    <xdr:to>
      <xdr:col>20</xdr:col>
      <xdr:colOff>176389</xdr:colOff>
      <xdr:row>18</xdr:row>
      <xdr:rowOff>44803</xdr:rowOff>
    </xdr:to>
    <xdr:graphicFrame macro="">
      <xdr:nvGraphicFramePr>
        <xdr:cNvPr id="9" name="Grafiek 8">
          <a:extLst>
            <a:ext uri="{FF2B5EF4-FFF2-40B4-BE49-F238E27FC236}">
              <a16:creationId xmlns:a16="http://schemas.microsoft.com/office/drawing/2014/main" id="{205B5D75-221E-45A3-89B7-43FF924041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528313</xdr:colOff>
      <xdr:row>31</xdr:row>
      <xdr:rowOff>106897</xdr:rowOff>
    </xdr:from>
    <xdr:to>
      <xdr:col>18</xdr:col>
      <xdr:colOff>351924</xdr:colOff>
      <xdr:row>40</xdr:row>
      <xdr:rowOff>169541</xdr:rowOff>
    </xdr:to>
    <xdr:graphicFrame macro="">
      <xdr:nvGraphicFramePr>
        <xdr:cNvPr id="10" name="Grafiek 9">
          <a:extLst>
            <a:ext uri="{FF2B5EF4-FFF2-40B4-BE49-F238E27FC236}">
              <a16:creationId xmlns:a16="http://schemas.microsoft.com/office/drawing/2014/main" id="{24B375E0-F31E-447D-96E3-BC8EE89CFD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538632</xdr:colOff>
      <xdr:row>31</xdr:row>
      <xdr:rowOff>118572</xdr:rowOff>
    </xdr:from>
    <xdr:to>
      <xdr:col>23</xdr:col>
      <xdr:colOff>476718</xdr:colOff>
      <xdr:row>41</xdr:row>
      <xdr:rowOff>66933</xdr:rowOff>
    </xdr:to>
    <xdr:graphicFrame macro="">
      <xdr:nvGraphicFramePr>
        <xdr:cNvPr id="11" name="Grafiek 10">
          <a:extLst>
            <a:ext uri="{FF2B5EF4-FFF2-40B4-BE49-F238E27FC236}">
              <a16:creationId xmlns:a16="http://schemas.microsoft.com/office/drawing/2014/main" id="{3AEF1C23-15F9-4FC4-ADD9-A8FF6FD587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B5B86-E75E-4707-8B16-6100BE8C4666}">
  <dimension ref="C3:O41"/>
  <sheetViews>
    <sheetView tabSelected="1" topLeftCell="F1" zoomScale="130" zoomScaleNormal="130" workbookViewId="0">
      <selection activeCell="N50" sqref="N50"/>
    </sheetView>
  </sheetViews>
  <sheetFormatPr defaultRowHeight="14.4" x14ac:dyDescent="0.3"/>
  <cols>
    <col min="9" max="9" width="11" bestFit="1" customWidth="1"/>
    <col min="11" max="11" width="11" bestFit="1" customWidth="1"/>
  </cols>
  <sheetData>
    <row r="3" spans="3:15" x14ac:dyDescent="0.3">
      <c r="F3">
        <v>13.45</v>
      </c>
      <c r="G3">
        <v>10.78</v>
      </c>
      <c r="H3">
        <v>11.1</v>
      </c>
    </row>
    <row r="4" spans="3:15" x14ac:dyDescent="0.3"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0</v>
      </c>
    </row>
    <row r="5" spans="3:15" x14ac:dyDescent="0.3">
      <c r="D5" t="s">
        <v>7</v>
      </c>
      <c r="E5" s="2" t="s">
        <v>10</v>
      </c>
      <c r="F5">
        <v>67575</v>
      </c>
      <c r="G5">
        <v>9886</v>
      </c>
      <c r="H5">
        <v>413</v>
      </c>
      <c r="I5" s="1">
        <f>(G5+H5)/(F5+G5+H5)*100</f>
        <v>13.225209954541953</v>
      </c>
      <c r="J5" s="1">
        <f>ABS((G5-H5)/(G5+H5)*100)</f>
        <v>91.979803864452862</v>
      </c>
      <c r="K5" s="1">
        <f>AVERAGE(I5:I6)</f>
        <v>12.648700220180839</v>
      </c>
      <c r="L5">
        <f>_xlfn.STDEV.P(I5:I6)</f>
        <v>0.57650973436111386</v>
      </c>
      <c r="M5" s="1">
        <f>AVERAGE(J5:J6)</f>
        <v>92.367623875275001</v>
      </c>
      <c r="O5" s="1"/>
    </row>
    <row r="6" spans="3:15" x14ac:dyDescent="0.3">
      <c r="D6" t="s">
        <v>7</v>
      </c>
      <c r="E6" s="2" t="s">
        <v>10</v>
      </c>
      <c r="F6">
        <v>69572</v>
      </c>
      <c r="G6">
        <v>9206</v>
      </c>
      <c r="H6">
        <v>346</v>
      </c>
      <c r="I6" s="1">
        <f>(G6+H6)/(F6+G6+H6)*100</f>
        <v>12.072190485819725</v>
      </c>
      <c r="J6" s="1">
        <f t="shared" ref="J6:J10" si="0">ABS((G6-H6)/(G6+H6)*100)</f>
        <v>92.755443886097154</v>
      </c>
      <c r="K6" s="1"/>
      <c r="O6" s="1"/>
    </row>
    <row r="7" spans="3:15" x14ac:dyDescent="0.3">
      <c r="D7" t="s">
        <v>8</v>
      </c>
      <c r="E7" s="2" t="s">
        <v>10</v>
      </c>
      <c r="F7">
        <v>73834</v>
      </c>
      <c r="G7">
        <v>4252</v>
      </c>
      <c r="H7">
        <v>306</v>
      </c>
      <c r="I7" s="1">
        <f t="shared" ref="I7:I10" si="1">(G7+H7)/(F7+G7+H7)*100</f>
        <v>5.8143688131441982</v>
      </c>
      <c r="J7" s="1">
        <f t="shared" si="0"/>
        <v>86.573058358929359</v>
      </c>
      <c r="K7" s="1">
        <f t="shared" ref="K7" si="2">AVERAGE(I7:I8)</f>
        <v>5.8004711355161618</v>
      </c>
      <c r="L7">
        <f>_xlfn.STDEV.P(I7:I8)</f>
        <v>1.3897677628036842E-2</v>
      </c>
      <c r="M7" s="1">
        <f>AVERAGE(J7:J8)</f>
        <v>87.074147408183507</v>
      </c>
      <c r="O7" s="1"/>
    </row>
    <row r="8" spans="3:15" x14ac:dyDescent="0.3">
      <c r="D8" t="s">
        <v>8</v>
      </c>
      <c r="E8" s="2" t="s">
        <v>10</v>
      </c>
      <c r="F8">
        <v>75741</v>
      </c>
      <c r="G8">
        <v>4363</v>
      </c>
      <c r="H8">
        <v>289</v>
      </c>
      <c r="I8" s="1">
        <f t="shared" si="1"/>
        <v>5.7865734578881245</v>
      </c>
      <c r="J8" s="1">
        <f t="shared" si="0"/>
        <v>87.575236457437668</v>
      </c>
      <c r="K8" s="1"/>
      <c r="M8" s="1"/>
      <c r="O8" s="1"/>
    </row>
    <row r="9" spans="3:15" x14ac:dyDescent="0.3">
      <c r="D9" t="s">
        <v>9</v>
      </c>
      <c r="E9" s="2" t="s">
        <v>10</v>
      </c>
      <c r="F9">
        <v>73759</v>
      </c>
      <c r="G9">
        <v>1230</v>
      </c>
      <c r="H9">
        <v>181</v>
      </c>
      <c r="I9" s="1">
        <f t="shared" si="1"/>
        <v>1.8770786217906079</v>
      </c>
      <c r="J9" s="1">
        <f t="shared" si="0"/>
        <v>74.34443656980865</v>
      </c>
      <c r="K9" s="1">
        <v>2</v>
      </c>
      <c r="L9">
        <v>7.0000000000000007E-2</v>
      </c>
      <c r="M9" s="1">
        <v>72</v>
      </c>
      <c r="O9" s="1"/>
    </row>
    <row r="10" spans="3:15" x14ac:dyDescent="0.3">
      <c r="D10" t="s">
        <v>9</v>
      </c>
      <c r="E10" s="2" t="s">
        <v>10</v>
      </c>
      <c r="F10">
        <v>78357</v>
      </c>
      <c r="G10">
        <v>1373</v>
      </c>
      <c r="H10">
        <v>246</v>
      </c>
      <c r="I10" s="1">
        <f t="shared" si="1"/>
        <v>2.0243573071921577</v>
      </c>
      <c r="J10" s="1">
        <f t="shared" si="0"/>
        <v>69.610870907967879</v>
      </c>
      <c r="O10" s="1"/>
    </row>
    <row r="11" spans="3:15" x14ac:dyDescent="0.3">
      <c r="C11" t="s">
        <v>16</v>
      </c>
      <c r="D11" t="s">
        <v>9</v>
      </c>
      <c r="E11" s="2" t="s">
        <v>10</v>
      </c>
      <c r="F11">
        <v>82491</v>
      </c>
      <c r="G11">
        <v>0</v>
      </c>
      <c r="H11">
        <v>0</v>
      </c>
      <c r="I11" s="1">
        <f>(G11+H11)/(F11+G11+H11)*100</f>
        <v>0</v>
      </c>
      <c r="J11" s="1" t="s">
        <v>13</v>
      </c>
      <c r="O11" s="1"/>
    </row>
    <row r="12" spans="3:15" x14ac:dyDescent="0.3">
      <c r="C12" t="s">
        <v>16</v>
      </c>
      <c r="D12" t="s">
        <v>9</v>
      </c>
      <c r="E12" s="2" t="s">
        <v>10</v>
      </c>
      <c r="F12">
        <v>80163</v>
      </c>
      <c r="G12">
        <v>0</v>
      </c>
      <c r="H12">
        <v>0</v>
      </c>
      <c r="I12" s="1">
        <f>(G12+H12)/(F12+G12+H12)*100</f>
        <v>0</v>
      </c>
      <c r="J12" s="1" t="s">
        <v>13</v>
      </c>
      <c r="K12" s="1"/>
      <c r="O12" s="1"/>
    </row>
    <row r="15" spans="3:15" x14ac:dyDescent="0.3">
      <c r="F15">
        <v>16.579999999999998</v>
      </c>
      <c r="G15">
        <v>9</v>
      </c>
      <c r="H15">
        <v>9.18</v>
      </c>
      <c r="K15" t="s">
        <v>6</v>
      </c>
      <c r="M15" t="s">
        <v>0</v>
      </c>
    </row>
    <row r="16" spans="3:15" x14ac:dyDescent="0.3">
      <c r="D16" t="s">
        <v>1</v>
      </c>
      <c r="E16" t="s">
        <v>2</v>
      </c>
      <c r="F16" t="s">
        <v>3</v>
      </c>
      <c r="G16" t="s">
        <v>4</v>
      </c>
      <c r="H16" t="s">
        <v>5</v>
      </c>
      <c r="I16" t="s">
        <v>6</v>
      </c>
      <c r="J16" t="s">
        <v>0</v>
      </c>
      <c r="K16" t="s">
        <v>14</v>
      </c>
      <c r="L16" t="s">
        <v>15</v>
      </c>
      <c r="M16" t="s">
        <v>14</v>
      </c>
    </row>
    <row r="17" spans="3:13" x14ac:dyDescent="0.3">
      <c r="D17" t="s">
        <v>7</v>
      </c>
      <c r="E17" t="s">
        <v>11</v>
      </c>
      <c r="F17">
        <v>13296</v>
      </c>
      <c r="G17">
        <v>37367</v>
      </c>
      <c r="H17">
        <v>54851</v>
      </c>
      <c r="I17" s="1">
        <f>(G17+H17)/(F17+G17+H17)*100</f>
        <v>87.39882859146654</v>
      </c>
      <c r="J17" s="1">
        <f>ABS((G17-H17)/(G17+H17)*100)</f>
        <v>18.959422238608514</v>
      </c>
      <c r="K17" s="3">
        <f>AVERAGE(I17:I18)</f>
        <v>87.54315354581928</v>
      </c>
      <c r="L17" s="4">
        <f>_xlfn.STDEV.P(I17:I18)</f>
        <v>0.14432495435273296</v>
      </c>
      <c r="M17" s="3">
        <f>AVERAGE(J17:J18)</f>
        <v>18.961091620074143</v>
      </c>
    </row>
    <row r="18" spans="3:13" x14ac:dyDescent="0.3">
      <c r="D18" t="s">
        <v>7</v>
      </c>
      <c r="E18" t="s">
        <v>11</v>
      </c>
      <c r="F18">
        <v>14317</v>
      </c>
      <c r="G18">
        <v>41314</v>
      </c>
      <c r="H18">
        <v>60649</v>
      </c>
      <c r="I18" s="1">
        <f>(G18+H18)/(F18+G18+H18)*100</f>
        <v>87.687478500172006</v>
      </c>
      <c r="J18" s="1">
        <f t="shared" ref="J18:J22" si="3">ABS((G18-H18)/(G18+H18)*100)</f>
        <v>18.962761001539775</v>
      </c>
      <c r="K18" s="3"/>
      <c r="L18" s="4"/>
      <c r="M18" s="3"/>
    </row>
    <row r="19" spans="3:13" x14ac:dyDescent="0.3">
      <c r="D19" t="s">
        <v>8</v>
      </c>
      <c r="E19" t="s">
        <v>11</v>
      </c>
      <c r="F19">
        <v>50934</v>
      </c>
      <c r="G19">
        <v>16697</v>
      </c>
      <c r="H19">
        <v>41520</v>
      </c>
      <c r="I19" s="1">
        <f t="shared" ref="I19:I22" si="4">(G19+H19)/(F19+G19+H19)*100</f>
        <v>53.336203974310813</v>
      </c>
      <c r="J19" s="1">
        <f t="shared" si="3"/>
        <v>42.63874813198894</v>
      </c>
      <c r="K19" s="3">
        <f t="shared" ref="K19" si="5">AVERAGE(I19:I20)</f>
        <v>52.857676301729725</v>
      </c>
      <c r="L19" s="4">
        <f>_xlfn.STDEV.P(I19:I20)</f>
        <v>0.47852767258109097</v>
      </c>
      <c r="M19" s="3">
        <f>AVERAGE(J19:J20)</f>
        <v>42.506398412562881</v>
      </c>
    </row>
    <row r="20" spans="3:13" x14ac:dyDescent="0.3">
      <c r="D20" t="s">
        <v>8</v>
      </c>
      <c r="E20" t="s">
        <v>11</v>
      </c>
      <c r="F20">
        <v>52802</v>
      </c>
      <c r="G20">
        <v>16734</v>
      </c>
      <c r="H20">
        <v>41344</v>
      </c>
      <c r="I20" s="1">
        <f t="shared" si="4"/>
        <v>52.379148629148631</v>
      </c>
      <c r="J20" s="1">
        <f t="shared" si="3"/>
        <v>42.374048693136821</v>
      </c>
      <c r="K20" s="3"/>
      <c r="L20" s="4"/>
      <c r="M20" s="3"/>
    </row>
    <row r="21" spans="3:13" x14ac:dyDescent="0.3">
      <c r="D21" t="s">
        <v>9</v>
      </c>
      <c r="E21" t="s">
        <v>11</v>
      </c>
      <c r="F21">
        <v>2839</v>
      </c>
      <c r="G21">
        <v>30377</v>
      </c>
      <c r="H21">
        <v>84840</v>
      </c>
      <c r="I21" s="1">
        <f t="shared" si="4"/>
        <v>97.59520905333062</v>
      </c>
      <c r="J21" s="1">
        <f t="shared" si="3"/>
        <v>47.269934124304577</v>
      </c>
      <c r="K21" s="3">
        <v>97</v>
      </c>
      <c r="L21" s="4">
        <f>_xlfn.STDEV.P(I23:I24)</f>
        <v>0.15463002454749741</v>
      </c>
      <c r="M21" s="3">
        <v>47</v>
      </c>
    </row>
    <row r="22" spans="3:13" x14ac:dyDescent="0.3">
      <c r="D22" t="s">
        <v>9</v>
      </c>
      <c r="E22" t="s">
        <v>11</v>
      </c>
      <c r="F22">
        <v>3558</v>
      </c>
      <c r="G22">
        <v>29422</v>
      </c>
      <c r="H22">
        <v>82736</v>
      </c>
      <c r="I22" s="1">
        <f t="shared" si="4"/>
        <v>96.925230737322408</v>
      </c>
      <c r="J22" s="1">
        <f t="shared" si="3"/>
        <v>47.534727794718165</v>
      </c>
      <c r="L22" s="4"/>
    </row>
    <row r="23" spans="3:13" x14ac:dyDescent="0.3">
      <c r="C23" t="s">
        <v>16</v>
      </c>
      <c r="D23" t="s">
        <v>9</v>
      </c>
      <c r="E23" t="s">
        <v>11</v>
      </c>
      <c r="F23">
        <v>101602</v>
      </c>
      <c r="G23">
        <v>3317</v>
      </c>
      <c r="H23">
        <v>9258</v>
      </c>
      <c r="I23" s="1">
        <f>(G23+H23)/(F23+G23+H23)*100</f>
        <v>11.013601688606286</v>
      </c>
      <c r="J23" s="1">
        <f>ABS((G23-H23)/(G23+H23)*100)</f>
        <v>47.244532803180917</v>
      </c>
      <c r="L23" s="4"/>
    </row>
    <row r="24" spans="3:13" x14ac:dyDescent="0.3">
      <c r="C24" t="s">
        <v>16</v>
      </c>
      <c r="D24" t="s">
        <v>9</v>
      </c>
      <c r="E24" t="s">
        <v>11</v>
      </c>
      <c r="F24">
        <v>101664</v>
      </c>
      <c r="G24">
        <v>3159</v>
      </c>
      <c r="H24">
        <v>9028</v>
      </c>
      <c r="I24" s="1">
        <f>(G24+H24)/(F24+G24+H24)*100</f>
        <v>10.704341639511291</v>
      </c>
      <c r="J24" s="1">
        <f>ABS((G24-H24)/(G24+H24)*100)</f>
        <v>48.157873143513577</v>
      </c>
      <c r="K24" s="3"/>
      <c r="L24" s="4"/>
      <c r="M24" s="3"/>
    </row>
    <row r="25" spans="3:13" x14ac:dyDescent="0.3">
      <c r="L25" s="4"/>
    </row>
    <row r="26" spans="3:13" x14ac:dyDescent="0.3">
      <c r="L26" s="4"/>
    </row>
    <row r="27" spans="3:13" x14ac:dyDescent="0.3">
      <c r="L27" s="4"/>
    </row>
    <row r="28" spans="3:13" x14ac:dyDescent="0.3">
      <c r="F28">
        <v>23.4</v>
      </c>
      <c r="G28">
        <v>15.39</v>
      </c>
      <c r="H28">
        <v>15.84</v>
      </c>
      <c r="K28" s="3"/>
      <c r="L28" s="4"/>
      <c r="M28" s="3"/>
    </row>
    <row r="29" spans="3:13" x14ac:dyDescent="0.3">
      <c r="D29" t="s">
        <v>1</v>
      </c>
      <c r="E29" t="s">
        <v>2</v>
      </c>
      <c r="F29" t="s">
        <v>3</v>
      </c>
      <c r="G29" t="s">
        <v>4</v>
      </c>
      <c r="H29" t="s">
        <v>5</v>
      </c>
      <c r="I29" t="s">
        <v>6</v>
      </c>
      <c r="J29" t="s">
        <v>0</v>
      </c>
      <c r="K29" s="3"/>
      <c r="L29" s="4"/>
      <c r="M29" s="3"/>
    </row>
    <row r="30" spans="3:13" x14ac:dyDescent="0.3">
      <c r="D30" t="s">
        <v>7</v>
      </c>
      <c r="E30" t="s">
        <v>12</v>
      </c>
      <c r="F30">
        <v>31236</v>
      </c>
      <c r="G30">
        <v>40228</v>
      </c>
      <c r="H30">
        <v>47808</v>
      </c>
      <c r="I30" s="1">
        <f>(G30+H30)/(F30+G30+H30)*100</f>
        <v>73.81112079951707</v>
      </c>
      <c r="J30" s="1">
        <f>ABS((G30-H30)/(G30+H30)*100)</f>
        <v>8.6101140442546225</v>
      </c>
      <c r="K30" s="3">
        <f>AVERAGE(I30:I31)</f>
        <v>74.57401149746623</v>
      </c>
      <c r="L30" s="4">
        <f>_xlfn.STDEV.P(I30:I31)</f>
        <v>0.76289069794916031</v>
      </c>
      <c r="M30" s="3">
        <f>AVERAGE(J30:J31)</f>
        <v>8.4956597829950127</v>
      </c>
    </row>
    <row r="31" spans="3:13" x14ac:dyDescent="0.3">
      <c r="D31" t="s">
        <v>7</v>
      </c>
      <c r="E31" t="s">
        <v>12</v>
      </c>
      <c r="F31">
        <v>30545</v>
      </c>
      <c r="G31">
        <v>42742</v>
      </c>
      <c r="H31">
        <v>50562</v>
      </c>
      <c r="I31" s="1">
        <f>(G31+H31)/(F31+G31+H31)*100</f>
        <v>75.336902195415391</v>
      </c>
      <c r="J31" s="1">
        <f t="shared" ref="J31:J35" si="6">ABS((G31-H31)/(G31+H31)*100)</f>
        <v>8.3812055217354029</v>
      </c>
      <c r="K31" s="3"/>
      <c r="L31" s="4"/>
      <c r="M31" s="3"/>
    </row>
    <row r="32" spans="3:13" x14ac:dyDescent="0.3">
      <c r="D32" t="s">
        <v>8</v>
      </c>
      <c r="E32" t="s">
        <v>12</v>
      </c>
      <c r="F32">
        <v>57210</v>
      </c>
      <c r="G32">
        <v>26957</v>
      </c>
      <c r="H32">
        <v>42085</v>
      </c>
      <c r="I32" s="1">
        <f t="shared" ref="I32:I35" si="7">(G32+H32)/(F32+G32+H32)*100</f>
        <v>54.685866362513067</v>
      </c>
      <c r="J32" s="1">
        <f t="shared" si="6"/>
        <v>21.911300367892007</v>
      </c>
      <c r="K32" s="3">
        <f>AVERAGE(I32:I33)</f>
        <v>54.590353699972688</v>
      </c>
      <c r="L32" s="4">
        <f>_xlfn.STDEV.P(I32:I33)</f>
        <v>9.5512662540379267E-2</v>
      </c>
      <c r="M32" s="3">
        <f>AVERAGE(J32:J33)</f>
        <v>21.998798469690616</v>
      </c>
    </row>
    <row r="33" spans="3:13" x14ac:dyDescent="0.3">
      <c r="D33" t="s">
        <v>8</v>
      </c>
      <c r="E33" t="s">
        <v>12</v>
      </c>
      <c r="F33">
        <v>62935</v>
      </c>
      <c r="G33">
        <v>29361</v>
      </c>
      <c r="H33">
        <v>46007</v>
      </c>
      <c r="I33" s="1">
        <f t="shared" si="7"/>
        <v>54.494841037432309</v>
      </c>
      <c r="J33" s="1">
        <f t="shared" si="6"/>
        <v>22.086296571489225</v>
      </c>
      <c r="K33" s="3"/>
      <c r="L33" s="4"/>
      <c r="M33" s="3"/>
    </row>
    <row r="34" spans="3:13" x14ac:dyDescent="0.3">
      <c r="D34" t="s">
        <v>9</v>
      </c>
      <c r="E34" t="s">
        <v>12</v>
      </c>
      <c r="F34">
        <v>0</v>
      </c>
      <c r="G34">
        <v>29672</v>
      </c>
      <c r="H34">
        <v>73992</v>
      </c>
      <c r="I34" s="1">
        <f t="shared" si="7"/>
        <v>100</v>
      </c>
      <c r="J34" s="1">
        <f t="shared" si="6"/>
        <v>42.753511344343266</v>
      </c>
      <c r="K34" s="3">
        <v>100</v>
      </c>
      <c r="L34" s="4">
        <v>0</v>
      </c>
      <c r="M34" s="3">
        <v>42</v>
      </c>
    </row>
    <row r="35" spans="3:13" x14ac:dyDescent="0.3">
      <c r="D35" t="s">
        <v>9</v>
      </c>
      <c r="E35" t="s">
        <v>12</v>
      </c>
      <c r="F35">
        <v>0</v>
      </c>
      <c r="G35">
        <v>31046</v>
      </c>
      <c r="H35">
        <v>76402</v>
      </c>
      <c r="I35" s="1">
        <f t="shared" si="7"/>
        <v>100</v>
      </c>
      <c r="J35" s="1">
        <f t="shared" si="6"/>
        <v>42.212046757501305</v>
      </c>
      <c r="M35" s="3"/>
    </row>
    <row r="36" spans="3:13" x14ac:dyDescent="0.3">
      <c r="C36" t="s">
        <v>16</v>
      </c>
      <c r="D36" t="s">
        <v>9</v>
      </c>
      <c r="E36" t="s">
        <v>12</v>
      </c>
      <c r="F36">
        <v>110648</v>
      </c>
      <c r="G36">
        <v>7308</v>
      </c>
      <c r="H36">
        <v>1361</v>
      </c>
      <c r="I36" s="1">
        <f>(G36+H36)/(F36+G36+H36)*100</f>
        <v>7.2655195822891958</v>
      </c>
      <c r="J36" s="1">
        <f>ABS((G36-H36)/(G36+H36)*100)</f>
        <v>68.600761333487142</v>
      </c>
    </row>
    <row r="37" spans="3:13" x14ac:dyDescent="0.3">
      <c r="C37" t="s">
        <v>16</v>
      </c>
      <c r="D37" t="s">
        <v>9</v>
      </c>
      <c r="E37" t="s">
        <v>12</v>
      </c>
      <c r="F37">
        <v>110085</v>
      </c>
      <c r="G37">
        <v>7209</v>
      </c>
      <c r="H37">
        <v>1472</v>
      </c>
      <c r="I37" s="1">
        <f>(G37+H37)/(F37+G37+H37)*100</f>
        <v>7.3093309533031334</v>
      </c>
      <c r="J37" s="1">
        <f>ABS((G37-H37)/(G37+H37)*100)</f>
        <v>66.086856352954726</v>
      </c>
      <c r="K37" s="1"/>
    </row>
    <row r="41" spans="3:13" x14ac:dyDescent="0.3">
      <c r="C41" t="s">
        <v>17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2020-11-07T12:53:50Z</dcterms:created>
  <dcterms:modified xsi:type="dcterms:W3CDTF">2021-07-20T06:42:53Z</dcterms:modified>
</cp:coreProperties>
</file>